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maj\Documents\Oddělení analýz\Rozpočty\08 Rozpočtové výhledy\99 Náklady PO Energie, p. hejtman 25-11-2024\"/>
    </mc:Choice>
  </mc:AlternateContent>
  <xr:revisionPtr revIDLastSave="0" documentId="13_ncr:1_{BCD60EA9-23D9-4979-8C03-E5C49C07D577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Přehled PO Energie 19-25" sheetId="16" r:id="rId1"/>
  </sheets>
  <definedNames>
    <definedName name="_05_PO_sociální">#REF!</definedName>
    <definedName name="aaa">#REF!</definedName>
    <definedName name="Excel_BuiltIn__FilterDatabase_3">#REF!</definedName>
    <definedName name="g">#REF!</definedName>
    <definedName name="h">#REF!</definedName>
    <definedName name="j">#REF!</definedName>
    <definedName name="jj">#REF!</definedName>
    <definedName name="l">#REF!</definedName>
    <definedName name="o">#REF!</definedName>
    <definedName name="p">#REF!</definedName>
    <definedName name="soc_05_PO_sociální_odbor">#REF!</definedName>
    <definedName name="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16" l="1"/>
  <c r="Y23" i="16" l="1"/>
  <c r="Z8" i="16" l="1"/>
  <c r="AB8" i="16"/>
  <c r="AA8" i="16"/>
  <c r="U49" i="16"/>
  <c r="B8" i="16"/>
  <c r="C8" i="16"/>
  <c r="D8" i="16"/>
  <c r="F8" i="16"/>
  <c r="G8" i="16"/>
  <c r="H8" i="16"/>
  <c r="J8" i="16"/>
  <c r="K8" i="16"/>
  <c r="L8" i="16"/>
  <c r="N8" i="16"/>
  <c r="O8" i="16"/>
  <c r="P8" i="16"/>
  <c r="R8" i="16"/>
  <c r="S8" i="16"/>
  <c r="T8" i="16"/>
  <c r="V8" i="16"/>
  <c r="W8" i="16"/>
  <c r="X8" i="16"/>
  <c r="Q49" i="16"/>
  <c r="M49" i="16"/>
  <c r="I49" i="16"/>
  <c r="E49" i="16"/>
  <c r="A49" i="16"/>
  <c r="U34" i="16"/>
  <c r="Q44" i="16"/>
  <c r="M44" i="16"/>
  <c r="I44" i="16"/>
  <c r="E44" i="16"/>
  <c r="A44" i="16"/>
  <c r="Q39" i="16"/>
  <c r="M39" i="16"/>
  <c r="I39" i="16"/>
  <c r="E39" i="16"/>
  <c r="A39" i="16"/>
  <c r="Q34" i="16"/>
  <c r="M34" i="16"/>
  <c r="I34" i="16"/>
  <c r="E34" i="16"/>
  <c r="A34" i="16"/>
  <c r="Q28" i="16"/>
  <c r="M28" i="16"/>
  <c r="I28" i="16"/>
  <c r="E28" i="16"/>
  <c r="A28" i="16"/>
  <c r="Q23" i="16"/>
  <c r="M23" i="16"/>
  <c r="I23" i="16"/>
  <c r="E23" i="16"/>
  <c r="A23" i="16"/>
  <c r="Q18" i="16"/>
  <c r="M18" i="16"/>
  <c r="I18" i="16"/>
  <c r="E18" i="16"/>
  <c r="A18" i="16"/>
  <c r="U11" i="16" l="1"/>
  <c r="U12" i="16"/>
  <c r="A8" i="16"/>
  <c r="U8" i="16"/>
  <c r="M8" i="16"/>
  <c r="E8" i="16"/>
  <c r="Q8" i="16"/>
  <c r="I8" i="16"/>
  <c r="I12" i="16" l="1"/>
  <c r="I11" i="16"/>
  <c r="Q11" i="16"/>
  <c r="Q12" i="16"/>
  <c r="E12" i="16"/>
  <c r="E11" i="16"/>
  <c r="M11" i="16"/>
  <c r="M12" i="16"/>
  <c r="A12" i="16"/>
  <c r="A11" i="16"/>
</calcChain>
</file>

<file path=xl/sharedStrings.xml><?xml version="1.0" encoding="utf-8"?>
<sst xmlns="http://schemas.openxmlformats.org/spreadsheetml/2006/main" count="294" uniqueCount="33">
  <si>
    <r>
      <t xml:space="preserve">energie - </t>
    </r>
    <r>
      <rPr>
        <b/>
        <sz val="9"/>
        <color rgb="FFFF0000"/>
        <rFont val="Arial"/>
        <family val="2"/>
        <charset val="238"/>
      </rPr>
      <t>elektřina</t>
    </r>
  </si>
  <si>
    <r>
      <t>energie -</t>
    </r>
    <r>
      <rPr>
        <b/>
        <sz val="9"/>
        <color rgb="FFFF0000"/>
        <rFont val="Arial"/>
        <family val="2"/>
        <charset val="238"/>
      </rPr>
      <t xml:space="preserve"> plyn</t>
    </r>
  </si>
  <si>
    <r>
      <t>energie -</t>
    </r>
    <r>
      <rPr>
        <b/>
        <sz val="9"/>
        <color rgb="FFFF0000"/>
        <rFont val="Arial"/>
        <family val="2"/>
        <charset val="238"/>
      </rPr>
      <t xml:space="preserve"> dálk. teplo</t>
    </r>
  </si>
  <si>
    <t>PO odbor školství, mládeže, tělovýchovy a sportu</t>
  </si>
  <si>
    <t>Předpoklad 2025</t>
  </si>
  <si>
    <t>CELKEM 2025</t>
  </si>
  <si>
    <t>CELKEM 2024</t>
  </si>
  <si>
    <t>CELKEM 2023</t>
  </si>
  <si>
    <t>Skutečnost 2023</t>
  </si>
  <si>
    <t>CELKEM 2022</t>
  </si>
  <si>
    <t>Skutečnost 2022</t>
  </si>
  <si>
    <t>Skutečnost 2021</t>
  </si>
  <si>
    <t>CELKEM 2021</t>
  </si>
  <si>
    <t>CELKEM 2020</t>
  </si>
  <si>
    <t>Skutečnost 2020</t>
  </si>
  <si>
    <t>Rozpočet kraje 2024</t>
  </si>
  <si>
    <r>
      <t xml:space="preserve">energie - </t>
    </r>
    <r>
      <rPr>
        <b/>
        <sz val="10"/>
        <color rgb="FFFF0000"/>
        <rFont val="Arial"/>
        <family val="2"/>
        <charset val="238"/>
      </rPr>
      <t>elektřina</t>
    </r>
  </si>
  <si>
    <r>
      <t>energie -</t>
    </r>
    <r>
      <rPr>
        <b/>
        <sz val="10"/>
        <color rgb="FFFF0000"/>
        <rFont val="Arial"/>
        <family val="2"/>
        <charset val="238"/>
      </rPr>
      <t xml:space="preserve"> plyn</t>
    </r>
  </si>
  <si>
    <r>
      <t>energie -</t>
    </r>
    <r>
      <rPr>
        <b/>
        <sz val="10"/>
        <color rgb="FFFF0000"/>
        <rFont val="Arial"/>
        <family val="2"/>
        <charset val="238"/>
      </rPr>
      <t xml:space="preserve"> dálk. teplo</t>
    </r>
  </si>
  <si>
    <t>v tis. Kč</t>
  </si>
  <si>
    <t xml:space="preserve">PO odbor sociálních věcí </t>
  </si>
  <si>
    <t>PO odbor dopravy KSS LK</t>
  </si>
  <si>
    <t>PO odbor kultury a cestovního ruchu</t>
  </si>
  <si>
    <t>PO odbor životního prostředí STŘEVLIK</t>
  </si>
  <si>
    <t>PO odbor zdravotnictví (ZZS LK a LRN Cvikov)</t>
  </si>
  <si>
    <t>KÚ LK</t>
  </si>
  <si>
    <t>v tom:</t>
  </si>
  <si>
    <t xml:space="preserve">Meziroční změny </t>
  </si>
  <si>
    <t>mat. ze dne 25.11.2024</t>
  </si>
  <si>
    <t>Skutečnost 2019</t>
  </si>
  <si>
    <t>CELKEM 2029</t>
  </si>
  <si>
    <t>Náklady Příspěvkových organizací na Energie v letech 2019 - 2025</t>
  </si>
  <si>
    <t>CELKOVÉ  výdaje na Energie PO kraje a budovu KÚ LK v letech 2019 - 2025 (roky 2025 předpoklad; rok 2024 rozpočty)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</si>
</sst>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%"/>
    <numFmt numFmtId="166" formatCode="#,##0_ ;[Red]\-#,##0\ "/>
  </numFmts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b/>
      <sz val="9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CC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00CC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14" applyNumberFormat="0" applyAlignment="0" applyProtection="0"/>
    <xf numFmtId="0" fontId="25" fillId="9" borderId="15" applyNumberFormat="0" applyAlignment="0" applyProtection="0"/>
    <xf numFmtId="0" fontId="26" fillId="9" borderId="14" applyNumberFormat="0" applyAlignment="0" applyProtection="0"/>
    <xf numFmtId="0" fontId="27" fillId="0" borderId="16" applyNumberFormat="0" applyFill="0" applyAlignment="0" applyProtection="0"/>
    <xf numFmtId="0" fontId="28" fillId="10" borderId="17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18" applyNumberFormat="0" applyFont="0" applyAlignment="0" applyProtection="0"/>
  </cellStyleXfs>
  <cellXfs count="49">
    <xf numFmtId="0" fontId="0" fillId="0" borderId="0" xfId="0"/>
    <xf numFmtId="0" fontId="6" fillId="3" borderId="0" xfId="8" applyFont="1" applyFill="1"/>
    <xf numFmtId="0" fontId="5" fillId="0" borderId="0" xfId="3" applyFont="1"/>
    <xf numFmtId="0" fontId="5" fillId="0" borderId="0" xfId="3" applyFont="1" applyAlignment="1">
      <alignment vertical="center"/>
    </xf>
    <xf numFmtId="49" fontId="7" fillId="0" borderId="0" xfId="1" applyNumberFormat="1" applyFont="1" applyAlignment="1">
      <alignment vertical="center"/>
    </xf>
    <xf numFmtId="49" fontId="9" fillId="0" borderId="0" xfId="1" applyNumberFormat="1" applyFont="1"/>
    <xf numFmtId="0" fontId="4" fillId="0" borderId="0" xfId="1"/>
    <xf numFmtId="3" fontId="9" fillId="0" borderId="0" xfId="1" applyNumberFormat="1" applyFont="1"/>
    <xf numFmtId="3" fontId="5" fillId="0" borderId="0" xfId="3" applyNumberFormat="1" applyFont="1" applyAlignment="1">
      <alignment vertical="center"/>
    </xf>
    <xf numFmtId="0" fontId="11" fillId="2" borderId="1" xfId="1" applyFont="1" applyFill="1" applyBorder="1" applyAlignment="1">
      <alignment vertical="center"/>
    </xf>
    <xf numFmtId="0" fontId="8" fillId="2" borderId="9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vertical="center" wrapText="1"/>
    </xf>
    <xf numFmtId="4" fontId="11" fillId="2" borderId="4" xfId="1" applyNumberFormat="1" applyFont="1" applyFill="1" applyBorder="1" applyAlignment="1">
      <alignment vertical="center" wrapText="1"/>
    </xf>
    <xf numFmtId="0" fontId="11" fillId="4" borderId="1" xfId="1" applyFont="1" applyFill="1" applyBorder="1" applyAlignment="1">
      <alignment vertical="center"/>
    </xf>
    <xf numFmtId="0" fontId="11" fillId="4" borderId="8" xfId="1" applyFont="1" applyFill="1" applyBorder="1" applyAlignment="1">
      <alignment vertical="center" wrapText="1"/>
    </xf>
    <xf numFmtId="0" fontId="11" fillId="4" borderId="4" xfId="1" applyFont="1" applyFill="1" applyBorder="1" applyAlignment="1">
      <alignment vertical="center" wrapText="1"/>
    </xf>
    <xf numFmtId="0" fontId="11" fillId="2" borderId="4" xfId="1" applyFont="1" applyFill="1" applyBorder="1" applyAlignment="1">
      <alignment vertical="center" wrapText="1"/>
    </xf>
    <xf numFmtId="0" fontId="11" fillId="2" borderId="10" xfId="1" applyFont="1" applyFill="1" applyBorder="1" applyAlignment="1">
      <alignment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3" fontId="12" fillId="2" borderId="2" xfId="3" applyNumberFormat="1" applyFont="1" applyFill="1" applyBorder="1" applyAlignment="1">
      <alignment vertical="center" wrapText="1"/>
    </xf>
    <xf numFmtId="3" fontId="8" fillId="2" borderId="2" xfId="3" applyNumberFormat="1" applyFont="1" applyFill="1" applyBorder="1" applyAlignment="1">
      <alignment vertical="center" wrapText="1"/>
    </xf>
    <xf numFmtId="3" fontId="12" fillId="4" borderId="2" xfId="3" applyNumberFormat="1" applyFont="1" applyFill="1" applyBorder="1" applyAlignment="1">
      <alignment vertical="center" wrapText="1"/>
    </xf>
    <xf numFmtId="3" fontId="11" fillId="4" borderId="2" xfId="3" applyNumberFormat="1" applyFont="1" applyFill="1" applyBorder="1" applyAlignment="1">
      <alignment vertical="center" wrapText="1"/>
    </xf>
    <xf numFmtId="3" fontId="11" fillId="2" borderId="2" xfId="3" applyNumberFormat="1" applyFont="1" applyFill="1" applyBorder="1" applyAlignment="1">
      <alignment vertical="center" wrapText="1"/>
    </xf>
    <xf numFmtId="3" fontId="11" fillId="4" borderId="3" xfId="3" applyNumberFormat="1" applyFont="1" applyFill="1" applyBorder="1" applyAlignment="1">
      <alignment vertical="center" wrapText="1"/>
    </xf>
    <xf numFmtId="0" fontId="11" fillId="0" borderId="0" xfId="1" applyFont="1" applyAlignment="1">
      <alignment horizontal="right" vertical="center" wrapText="1"/>
    </xf>
    <xf numFmtId="3" fontId="5" fillId="0" borderId="0" xfId="3" applyNumberFormat="1" applyFont="1"/>
    <xf numFmtId="49" fontId="13" fillId="0" borderId="0" xfId="1" applyNumberFormat="1" applyFont="1" applyAlignment="1">
      <alignment vertical="center"/>
    </xf>
    <xf numFmtId="0" fontId="13" fillId="0" borderId="0" xfId="3" applyFont="1"/>
    <xf numFmtId="0" fontId="5" fillId="0" borderId="1" xfId="3" applyFont="1" applyBorder="1"/>
    <xf numFmtId="0" fontId="5" fillId="0" borderId="8" xfId="3" applyFont="1" applyBorder="1" applyAlignment="1">
      <alignment vertical="center"/>
    </xf>
    <xf numFmtId="3" fontId="5" fillId="0" borderId="8" xfId="3" applyNumberFormat="1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15" fillId="0" borderId="8" xfId="3" applyFont="1" applyBorder="1" applyAlignment="1">
      <alignment vertical="center"/>
    </xf>
    <xf numFmtId="0" fontId="7" fillId="0" borderId="8" xfId="3" applyFont="1" applyBorder="1" applyAlignment="1">
      <alignment vertical="center"/>
    </xf>
    <xf numFmtId="165" fontId="16" fillId="0" borderId="5" xfId="3" applyNumberFormat="1" applyFont="1" applyBorder="1" applyAlignment="1">
      <alignment vertical="center"/>
    </xf>
    <xf numFmtId="166" fontId="14" fillId="0" borderId="6" xfId="3" applyNumberFormat="1" applyFont="1" applyBorder="1" applyAlignment="1">
      <alignment vertical="center"/>
    </xf>
    <xf numFmtId="166" fontId="15" fillId="0" borderId="6" xfId="3" applyNumberFormat="1" applyFont="1" applyBorder="1" applyAlignment="1">
      <alignment vertical="center"/>
    </xf>
    <xf numFmtId="0" fontId="33" fillId="0" borderId="0" xfId="49" applyFont="1" applyAlignment="1">
      <alignment vertical="center"/>
    </xf>
    <xf numFmtId="4" fontId="33" fillId="0" borderId="0" xfId="49" applyNumberFormat="1" applyFont="1" applyAlignment="1">
      <alignment vertical="center"/>
    </xf>
    <xf numFmtId="164" fontId="33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0" fontId="3" fillId="0" borderId="0" xfId="3" applyFont="1" applyAlignment="1">
      <alignment horizontal="right" vertical="center"/>
    </xf>
    <xf numFmtId="0" fontId="6" fillId="3" borderId="0" xfId="8" applyFont="1" applyFill="1" applyAlignment="1">
      <alignment horizontal="center"/>
    </xf>
    <xf numFmtId="3" fontId="11" fillId="2" borderId="3" xfId="3" applyNumberFormat="1" applyFont="1" applyFill="1" applyBorder="1" applyAlignment="1">
      <alignment vertical="center" wrapText="1"/>
    </xf>
    <xf numFmtId="4" fontId="5" fillId="0" borderId="0" xfId="3" applyNumberFormat="1" applyFont="1"/>
  </cellXfs>
  <cellStyles count="51">
    <cellStyle name="20 % – Zvýraznění 1" xfId="26" builtinId="30" customBuiltin="1"/>
    <cellStyle name="20 % – Zvýraznění 2" xfId="30" builtinId="34" customBuiltin="1"/>
    <cellStyle name="20 % – Zvýraznění 3" xfId="34" builtinId="38" customBuiltin="1"/>
    <cellStyle name="20 % – Zvýraznění 4" xfId="38" builtinId="42" customBuiltin="1"/>
    <cellStyle name="20 % – Zvýraznění 5" xfId="42" builtinId="46" customBuiltin="1"/>
    <cellStyle name="20 % – Zvýraznění 6" xfId="46" builtinId="50" customBuiltin="1"/>
    <cellStyle name="40 % – Zvýraznění 1" xfId="27" builtinId="31" customBuiltin="1"/>
    <cellStyle name="40 % – Zvýraznění 2" xfId="31" builtinId="35" customBuiltin="1"/>
    <cellStyle name="40 % – Zvýraznění 3" xfId="35" builtinId="39" customBuiltin="1"/>
    <cellStyle name="40 % – Zvýraznění 4" xfId="39" builtinId="43" customBuiltin="1"/>
    <cellStyle name="40 % – Zvýraznění 5" xfId="43" builtinId="47" customBuiltin="1"/>
    <cellStyle name="40 % – Zvýraznění 6" xfId="47" builtinId="51" customBuiltin="1"/>
    <cellStyle name="60 % – Zvýraznění 1" xfId="28" builtinId="32" customBuiltin="1"/>
    <cellStyle name="60 % – Zvýraznění 2" xfId="32" builtinId="36" customBuiltin="1"/>
    <cellStyle name="60 % – Zvýraznění 3" xfId="36" builtinId="40" customBuiltin="1"/>
    <cellStyle name="60 % – Zvýraznění 4" xfId="40" builtinId="44" customBuiltin="1"/>
    <cellStyle name="60 % – Zvýraznění 5" xfId="44" builtinId="48" customBuiltin="1"/>
    <cellStyle name="60 % – Zvýraznění 6" xfId="48" builtinId="52" customBuiltin="1"/>
    <cellStyle name="Celkem" xfId="24" builtinId="25" customBuiltin="1"/>
    <cellStyle name="Kontrolní buňka" xfId="21" builtinId="23" customBuiltin="1"/>
    <cellStyle name="Nadpis 1" xfId="10" builtinId="16" customBuiltin="1"/>
    <cellStyle name="Nadpis 2" xfId="11" builtinId="17" customBuiltin="1"/>
    <cellStyle name="Nadpis 3" xfId="12" builtinId="18" customBuiltin="1"/>
    <cellStyle name="Nadpis 4" xfId="13" builtinId="19" customBuiltin="1"/>
    <cellStyle name="Název" xfId="9" builtinId="15" customBuiltin="1"/>
    <cellStyle name="Neutrální" xfId="16" builtinId="28" customBuiltin="1"/>
    <cellStyle name="Normální" xfId="0" builtinId="0"/>
    <cellStyle name="Normální 10" xfId="6" xr:uid="{00000000-0005-0000-0000-000001000000}"/>
    <cellStyle name="Normální 11 2" xfId="4" xr:uid="{00000000-0005-0000-0000-000002000000}"/>
    <cellStyle name="Normální 2" xfId="2" xr:uid="{00000000-0005-0000-0000-000003000000}"/>
    <cellStyle name="Normální 3" xfId="3" xr:uid="{00000000-0005-0000-0000-000004000000}"/>
    <cellStyle name="Normální 4" xfId="5" xr:uid="{00000000-0005-0000-0000-000005000000}"/>
    <cellStyle name="Normální 5" xfId="49" xr:uid="{0BBFDE42-4893-4329-B29E-9E859A8F2FB7}"/>
    <cellStyle name="Normální 9" xfId="7" xr:uid="{00000000-0005-0000-0000-000006000000}"/>
    <cellStyle name="normální_05. Návrh rozpočtu 2009 - rozpis příjmů 2" xfId="8" xr:uid="{523FBB0D-B4CE-46C9-A760-FF37EF34E883}"/>
    <cellStyle name="normální_Rozpis výdajů 03 bez PO" xfId="1" xr:uid="{00000000-0005-0000-0000-00000A000000}"/>
    <cellStyle name="Poznámka 2" xfId="50" xr:uid="{341AD144-3330-482B-B8EB-2C3F9933040B}"/>
    <cellStyle name="Propojená buňka" xfId="20" builtinId="24" customBuiltin="1"/>
    <cellStyle name="Správně" xfId="14" builtinId="26" customBuiltin="1"/>
    <cellStyle name="Špatně" xfId="15" builtinId="27" customBuiltin="1"/>
    <cellStyle name="Text upozornění" xfId="22" builtinId="11" customBuiltin="1"/>
    <cellStyle name="Vstup" xfId="17" builtinId="20" customBuiltin="1"/>
    <cellStyle name="Výpočet" xfId="19" builtinId="22" customBuiltin="1"/>
    <cellStyle name="Výstup" xfId="18" builtinId="21" customBuiltin="1"/>
    <cellStyle name="Vysvětlující text" xfId="23" builtinId="53" customBuiltin="1"/>
    <cellStyle name="Zvýraznění 1" xfId="25" builtinId="29" customBuiltin="1"/>
    <cellStyle name="Zvýraznění 2" xfId="29" builtinId="33" customBuiltin="1"/>
    <cellStyle name="Zvýraznění 3" xfId="33" builtinId="37" customBuiltin="1"/>
    <cellStyle name="Zvýraznění 4" xfId="37" builtinId="41" customBuiltin="1"/>
    <cellStyle name="Zvýraznění 5" xfId="41" builtinId="45" customBuiltin="1"/>
    <cellStyle name="Zvýraznění 6" xfId="45" builtinId="49" customBuiltin="1"/>
  </cellStyles>
  <dxfs count="0"/>
  <tableStyles count="0" defaultTableStyle="TableStyleMedium2" defaultPivotStyle="PivotStyleLight16"/>
  <colors>
    <mruColors>
      <color rgb="FFCCFFCC"/>
      <color rgb="FF0000CC"/>
      <color rgb="FFFFCCFF"/>
      <color rgb="FFCCFFFF"/>
      <color rgb="FFFFCC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7283D-1B36-4939-B84F-1AE21ADA5233}">
  <dimension ref="A1:AF55"/>
  <sheetViews>
    <sheetView tabSelected="1" zoomScaleNormal="100" workbookViewId="0">
      <selection activeCell="L3" sqref="L3"/>
    </sheetView>
  </sheetViews>
  <sheetFormatPr defaultColWidth="9.140625" defaultRowHeight="11.25" x14ac:dyDescent="0.2"/>
  <cols>
    <col min="1" max="1" width="11.5703125" style="2" customWidth="1"/>
    <col min="2" max="4" width="9.28515625" style="2" customWidth="1"/>
    <col min="5" max="5" width="10.140625" style="2" bestFit="1" customWidth="1"/>
    <col min="6" max="8" width="9.42578125" style="2" bestFit="1" customWidth="1"/>
    <col min="9" max="9" width="10.140625" style="2" bestFit="1" customWidth="1"/>
    <col min="10" max="12" width="9.42578125" style="2" bestFit="1" customWidth="1"/>
    <col min="13" max="13" width="10" style="2" bestFit="1" customWidth="1"/>
    <col min="14" max="22" width="9.42578125" style="2" bestFit="1" customWidth="1"/>
    <col min="23" max="23" width="11.140625" style="2" bestFit="1" customWidth="1"/>
    <col min="24" max="26" width="9.42578125" style="2" bestFit="1" customWidth="1"/>
    <col min="27" max="27" width="11.140625" style="2" bestFit="1" customWidth="1"/>
    <col min="28" max="28" width="9.42578125" style="2" bestFit="1" customWidth="1"/>
    <col min="29" max="16384" width="9.140625" style="2"/>
  </cols>
  <sheetData>
    <row r="1" spans="1:28" x14ac:dyDescent="0.2">
      <c r="W1" s="45"/>
      <c r="AA1" s="45" t="s">
        <v>28</v>
      </c>
    </row>
    <row r="2" spans="1:28" ht="18" x14ac:dyDescent="0.2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6"/>
      <c r="V2" s="46"/>
      <c r="W2" s="46"/>
      <c r="X2" s="46"/>
      <c r="Y2" s="46"/>
      <c r="Z2" s="46"/>
      <c r="AA2" s="46"/>
      <c r="AB2" s="46"/>
    </row>
    <row r="3" spans="1:28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8"/>
      <c r="T3" s="8"/>
      <c r="U3" s="3"/>
      <c r="V3" s="3"/>
      <c r="W3" s="3"/>
      <c r="X3" s="3"/>
      <c r="Y3" s="3"/>
      <c r="Z3" s="3"/>
      <c r="AA3" s="3"/>
      <c r="AB3" s="3"/>
    </row>
    <row r="4" spans="1:28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8"/>
      <c r="T4" s="8"/>
      <c r="U4" s="3"/>
      <c r="V4" s="3"/>
      <c r="W4" s="3"/>
      <c r="X4" s="3"/>
      <c r="Y4" s="3"/>
      <c r="Z4" s="3"/>
      <c r="AA4" s="3"/>
      <c r="AB4" s="3"/>
    </row>
    <row r="5" spans="1:28" ht="16.5" thickBot="1" x14ac:dyDescent="0.3">
      <c r="A5" s="30" t="s">
        <v>32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7"/>
      <c r="T5" s="7"/>
      <c r="U5" s="4"/>
      <c r="V5" s="4"/>
      <c r="W5" s="4"/>
      <c r="X5" s="28"/>
      <c r="Y5" s="4"/>
      <c r="Z5" s="4"/>
      <c r="AA5" s="4"/>
      <c r="AB5" s="28" t="s">
        <v>19</v>
      </c>
    </row>
    <row r="6" spans="1:28" ht="13.5" thickBot="1" x14ac:dyDescent="0.25">
      <c r="A6" s="9" t="s">
        <v>4</v>
      </c>
      <c r="B6" s="11"/>
      <c r="C6" s="11"/>
      <c r="D6" s="12"/>
      <c r="E6" s="13" t="s">
        <v>15</v>
      </c>
      <c r="F6" s="14"/>
      <c r="G6" s="14"/>
      <c r="H6" s="15"/>
      <c r="I6" s="9" t="s">
        <v>8</v>
      </c>
      <c r="J6" s="11"/>
      <c r="K6" s="11"/>
      <c r="L6" s="16"/>
      <c r="M6" s="13" t="s">
        <v>10</v>
      </c>
      <c r="N6" s="14"/>
      <c r="O6" s="14"/>
      <c r="P6" s="15"/>
      <c r="Q6" s="9" t="s">
        <v>11</v>
      </c>
      <c r="R6" s="17"/>
      <c r="S6" s="17"/>
      <c r="T6" s="17"/>
      <c r="U6" s="13" t="s">
        <v>14</v>
      </c>
      <c r="V6" s="14"/>
      <c r="W6" s="14"/>
      <c r="X6" s="15"/>
      <c r="Y6" s="9" t="s">
        <v>29</v>
      </c>
      <c r="Z6" s="11"/>
      <c r="AA6" s="11"/>
      <c r="AB6" s="16"/>
    </row>
    <row r="7" spans="1:28" ht="39" thickBot="1" x14ac:dyDescent="0.25">
      <c r="A7" s="18" t="s">
        <v>5</v>
      </c>
      <c r="B7" s="10" t="s">
        <v>0</v>
      </c>
      <c r="C7" s="10" t="s">
        <v>1</v>
      </c>
      <c r="D7" s="10" t="s">
        <v>2</v>
      </c>
      <c r="E7" s="19" t="s">
        <v>6</v>
      </c>
      <c r="F7" s="19" t="s">
        <v>16</v>
      </c>
      <c r="G7" s="19" t="s">
        <v>17</v>
      </c>
      <c r="H7" s="19" t="s">
        <v>18</v>
      </c>
      <c r="I7" s="18" t="s">
        <v>7</v>
      </c>
      <c r="J7" s="18" t="s">
        <v>16</v>
      </c>
      <c r="K7" s="18" t="s">
        <v>17</v>
      </c>
      <c r="L7" s="18" t="s">
        <v>18</v>
      </c>
      <c r="M7" s="19" t="s">
        <v>9</v>
      </c>
      <c r="N7" s="21" t="s">
        <v>16</v>
      </c>
      <c r="O7" s="21" t="s">
        <v>17</v>
      </c>
      <c r="P7" s="21" t="s">
        <v>18</v>
      </c>
      <c r="Q7" s="18" t="s">
        <v>12</v>
      </c>
      <c r="R7" s="20" t="s">
        <v>16</v>
      </c>
      <c r="S7" s="20" t="s">
        <v>17</v>
      </c>
      <c r="T7" s="20" t="s">
        <v>18</v>
      </c>
      <c r="U7" s="19" t="s">
        <v>13</v>
      </c>
      <c r="V7" s="21" t="s">
        <v>16</v>
      </c>
      <c r="W7" s="21" t="s">
        <v>17</v>
      </c>
      <c r="X7" s="21" t="s">
        <v>18</v>
      </c>
      <c r="Y7" s="18" t="s">
        <v>30</v>
      </c>
      <c r="Z7" s="20" t="s">
        <v>16</v>
      </c>
      <c r="AA7" s="20" t="s">
        <v>17</v>
      </c>
      <c r="AB7" s="20" t="s">
        <v>18</v>
      </c>
    </row>
    <row r="8" spans="1:28" ht="13.5" thickBot="1" x14ac:dyDescent="0.25">
      <c r="A8" s="22">
        <f>A18+A23+A28+A34+A39+A44+A49</f>
        <v>262889.45799999998</v>
      </c>
      <c r="B8" s="23">
        <f t="shared" ref="B8:X8" si="0">B18+B23+B28+B34+B39+B44+B49</f>
        <v>98708.016000000003</v>
      </c>
      <c r="C8" s="23">
        <f t="shared" si="0"/>
        <v>107490.442</v>
      </c>
      <c r="D8" s="23">
        <f t="shared" si="0"/>
        <v>56691</v>
      </c>
      <c r="E8" s="24">
        <f t="shared" si="0"/>
        <v>281445.734</v>
      </c>
      <c r="F8" s="25">
        <f t="shared" si="0"/>
        <v>124187.94</v>
      </c>
      <c r="G8" s="25">
        <f t="shared" si="0"/>
        <v>102482.774</v>
      </c>
      <c r="H8" s="25">
        <f t="shared" si="0"/>
        <v>54775.020000000004</v>
      </c>
      <c r="I8" s="22">
        <f t="shared" si="0"/>
        <v>193543.03442000001</v>
      </c>
      <c r="J8" s="26">
        <f t="shared" si="0"/>
        <v>80039.427680000008</v>
      </c>
      <c r="K8" s="26">
        <f t="shared" si="0"/>
        <v>71818.963740000007</v>
      </c>
      <c r="L8" s="26">
        <f t="shared" si="0"/>
        <v>41684.643000000011</v>
      </c>
      <c r="M8" s="24">
        <f t="shared" si="0"/>
        <v>162336.77053999997</v>
      </c>
      <c r="N8" s="25">
        <f t="shared" si="0"/>
        <v>88502.894740000018</v>
      </c>
      <c r="O8" s="25">
        <f t="shared" si="0"/>
        <v>35728.719279999998</v>
      </c>
      <c r="P8" s="25">
        <f t="shared" si="0"/>
        <v>38105.156519999997</v>
      </c>
      <c r="Q8" s="22">
        <f t="shared" si="0"/>
        <v>128241.83580999999</v>
      </c>
      <c r="R8" s="26">
        <f t="shared" si="0"/>
        <v>57315.023029999997</v>
      </c>
      <c r="S8" s="26">
        <f t="shared" si="0"/>
        <v>38533.766169999995</v>
      </c>
      <c r="T8" s="26">
        <f t="shared" si="0"/>
        <v>32393.046610000005</v>
      </c>
      <c r="U8" s="24">
        <f t="shared" si="0"/>
        <v>125648.66613</v>
      </c>
      <c r="V8" s="25">
        <f t="shared" si="0"/>
        <v>56077.006567008939</v>
      </c>
      <c r="W8" s="27">
        <f t="shared" si="0"/>
        <v>37846.835215542204</v>
      </c>
      <c r="X8" s="27">
        <f t="shared" si="0"/>
        <v>31725.207777448857</v>
      </c>
      <c r="Y8" s="22">
        <f>Y18+Y23+Y28+Y34+Y39+Y44+Y49</f>
        <v>132989.65581</v>
      </c>
      <c r="Z8" s="26">
        <f>Z18+Z23+Z28+Z34+Z39+Z44+Z49</f>
        <v>58575.578079133513</v>
      </c>
      <c r="AA8" s="47">
        <f t="shared" ref="Y8:AB8" si="1">AA18+AA23+AA28+AA34+AA39+AA44+AA49</f>
        <v>40848.375855802049</v>
      </c>
      <c r="AB8" s="47">
        <f t="shared" si="1"/>
        <v>33565.146065064437</v>
      </c>
    </row>
    <row r="9" spans="1:28" ht="12" thickBo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8"/>
      <c r="T9" s="8"/>
      <c r="U9" s="3"/>
      <c r="V9" s="3"/>
      <c r="W9" s="3"/>
      <c r="X9" s="3"/>
      <c r="Y9" s="3"/>
      <c r="Z9" s="3"/>
      <c r="AA9" s="3"/>
      <c r="AB9" s="3"/>
    </row>
    <row r="10" spans="1:28" ht="16.5" thickBot="1" x14ac:dyDescent="0.25">
      <c r="A10" s="32"/>
      <c r="B10" s="33"/>
      <c r="C10" s="33"/>
      <c r="D10" s="33"/>
      <c r="E10" s="33"/>
      <c r="F10" s="33"/>
      <c r="G10" s="33"/>
      <c r="H10" s="36"/>
      <c r="I10" s="37" t="s">
        <v>27</v>
      </c>
      <c r="J10" s="33"/>
      <c r="K10" s="33"/>
      <c r="L10" s="33"/>
      <c r="M10" s="33"/>
      <c r="N10" s="33"/>
      <c r="O10" s="33"/>
      <c r="P10" s="33"/>
      <c r="Q10" s="33"/>
      <c r="R10" s="33"/>
      <c r="S10" s="34"/>
      <c r="T10" s="34"/>
      <c r="U10" s="33"/>
      <c r="V10" s="33"/>
      <c r="W10" s="33"/>
      <c r="X10" s="35"/>
      <c r="Y10" s="33"/>
      <c r="Z10" s="33"/>
      <c r="AA10" s="33"/>
      <c r="AB10" s="35"/>
    </row>
    <row r="11" spans="1:28" ht="15" x14ac:dyDescent="0.2">
      <c r="A11" s="38">
        <f t="shared" ref="A11:M11" si="2">(A8/E8)-1</f>
        <v>-6.5931985311243002E-2</v>
      </c>
      <c r="B11" s="38"/>
      <c r="C11" s="38"/>
      <c r="D11" s="38"/>
      <c r="E11" s="38">
        <f t="shared" si="2"/>
        <v>0.45417650830691136</v>
      </c>
      <c r="F11" s="38"/>
      <c r="G11" s="38"/>
      <c r="H11" s="38"/>
      <c r="I11" s="38">
        <f t="shared" si="2"/>
        <v>0.19223164152024808</v>
      </c>
      <c r="J11" s="38"/>
      <c r="K11" s="38"/>
      <c r="L11" s="38"/>
      <c r="M11" s="38">
        <f t="shared" si="2"/>
        <v>0.26586436878924768</v>
      </c>
      <c r="N11" s="38"/>
      <c r="O11" s="38"/>
      <c r="P11" s="38"/>
      <c r="Q11" s="38">
        <f>(Q8/U8)-1</f>
        <v>2.063825872466496E-2</v>
      </c>
      <c r="R11" s="38"/>
      <c r="S11" s="38"/>
      <c r="T11" s="38"/>
      <c r="U11" s="38">
        <f t="shared" ref="R11:U11" si="3">(U8/Y8)-1</f>
        <v>-5.5199704332553057E-2</v>
      </c>
      <c r="V11" s="38"/>
      <c r="W11" s="38"/>
      <c r="X11" s="38"/>
      <c r="Y11" s="38"/>
      <c r="Z11" s="38"/>
      <c r="AA11" s="38"/>
      <c r="AB11" s="38"/>
    </row>
    <row r="12" spans="1:28" ht="15" x14ac:dyDescent="0.2">
      <c r="A12" s="40">
        <f t="shared" ref="A12:M12" si="4">A8-E8</f>
        <v>-18556.276000000013</v>
      </c>
      <c r="B12" s="40"/>
      <c r="C12" s="40"/>
      <c r="D12" s="40"/>
      <c r="E12" s="40">
        <f t="shared" si="4"/>
        <v>87902.699579999986</v>
      </c>
      <c r="F12" s="40"/>
      <c r="G12" s="40"/>
      <c r="H12" s="40"/>
      <c r="I12" s="40">
        <f t="shared" si="4"/>
        <v>31206.263880000042</v>
      </c>
      <c r="J12" s="40"/>
      <c r="K12" s="40"/>
      <c r="L12" s="40"/>
      <c r="M12" s="40">
        <f t="shared" si="4"/>
        <v>34094.934729999979</v>
      </c>
      <c r="N12" s="40"/>
      <c r="O12" s="40"/>
      <c r="P12" s="40"/>
      <c r="Q12" s="40">
        <f>Q8-U8</f>
        <v>2593.1696799999918</v>
      </c>
      <c r="R12" s="40"/>
      <c r="S12" s="40"/>
      <c r="T12" s="40"/>
      <c r="U12" s="40">
        <f t="shared" ref="R12:U12" si="5">U8-Y8</f>
        <v>-7340.9896799999988</v>
      </c>
      <c r="V12" s="39"/>
      <c r="W12" s="39"/>
      <c r="X12" s="39"/>
      <c r="Y12" s="39"/>
      <c r="Z12" s="39"/>
      <c r="AA12" s="39"/>
      <c r="AB12" s="39"/>
    </row>
    <row r="13" spans="1:28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8"/>
      <c r="T13" s="8"/>
      <c r="U13" s="3"/>
      <c r="V13" s="3"/>
      <c r="W13" s="3"/>
      <c r="X13" s="3"/>
      <c r="Y13" s="3"/>
      <c r="Z13" s="3"/>
      <c r="AA13" s="3"/>
      <c r="AB13" s="3"/>
    </row>
    <row r="14" spans="1:28" ht="15.75" x14ac:dyDescent="0.25">
      <c r="A14" s="31" t="s">
        <v>26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8"/>
      <c r="T14" s="8"/>
      <c r="U14" s="3"/>
      <c r="V14" s="3"/>
      <c r="W14" s="3"/>
      <c r="X14" s="3"/>
      <c r="Y14" s="3"/>
      <c r="Z14" s="3"/>
      <c r="AA14" s="3"/>
      <c r="AB14" s="3"/>
    </row>
    <row r="15" spans="1:28" s="6" customFormat="1" ht="16.5" thickBot="1" x14ac:dyDescent="0.3">
      <c r="A15" s="4" t="s">
        <v>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"/>
      <c r="T15" s="7"/>
      <c r="U15" s="4"/>
      <c r="V15" s="4"/>
      <c r="W15" s="4"/>
      <c r="X15" s="28"/>
      <c r="Y15" s="4"/>
      <c r="Z15" s="4"/>
      <c r="AA15" s="4"/>
      <c r="AB15" s="28" t="s">
        <v>19</v>
      </c>
    </row>
    <row r="16" spans="1:28" ht="13.5" thickBot="1" x14ac:dyDescent="0.25">
      <c r="A16" s="9" t="s">
        <v>4</v>
      </c>
      <c r="B16" s="11"/>
      <c r="C16" s="11"/>
      <c r="D16" s="12"/>
      <c r="E16" s="13" t="s">
        <v>15</v>
      </c>
      <c r="F16" s="14"/>
      <c r="G16" s="14"/>
      <c r="H16" s="15"/>
      <c r="I16" s="9" t="s">
        <v>8</v>
      </c>
      <c r="J16" s="11"/>
      <c r="K16" s="11"/>
      <c r="L16" s="16"/>
      <c r="M16" s="13" t="s">
        <v>10</v>
      </c>
      <c r="N16" s="14"/>
      <c r="O16" s="14"/>
      <c r="P16" s="15"/>
      <c r="Q16" s="9" t="s">
        <v>11</v>
      </c>
      <c r="R16" s="17"/>
      <c r="S16" s="17"/>
      <c r="T16" s="17"/>
      <c r="U16" s="13" t="s">
        <v>14</v>
      </c>
      <c r="V16" s="14"/>
      <c r="W16" s="14"/>
      <c r="X16" s="15"/>
      <c r="Y16" s="9" t="s">
        <v>29</v>
      </c>
      <c r="Z16" s="11"/>
      <c r="AA16" s="11"/>
      <c r="AB16" s="16"/>
    </row>
    <row r="17" spans="1:30" ht="39" thickBot="1" x14ac:dyDescent="0.25">
      <c r="A17" s="18" t="s">
        <v>5</v>
      </c>
      <c r="B17" s="10" t="s">
        <v>0</v>
      </c>
      <c r="C17" s="10" t="s">
        <v>1</v>
      </c>
      <c r="D17" s="10" t="s">
        <v>2</v>
      </c>
      <c r="E17" s="19" t="s">
        <v>6</v>
      </c>
      <c r="F17" s="19" t="s">
        <v>16</v>
      </c>
      <c r="G17" s="19" t="s">
        <v>17</v>
      </c>
      <c r="H17" s="19" t="s">
        <v>18</v>
      </c>
      <c r="I17" s="18" t="s">
        <v>7</v>
      </c>
      <c r="J17" s="18" t="s">
        <v>16</v>
      </c>
      <c r="K17" s="18" t="s">
        <v>17</v>
      </c>
      <c r="L17" s="18" t="s">
        <v>18</v>
      </c>
      <c r="M17" s="19" t="s">
        <v>9</v>
      </c>
      <c r="N17" s="21" t="s">
        <v>16</v>
      </c>
      <c r="O17" s="21" t="s">
        <v>17</v>
      </c>
      <c r="P17" s="21" t="s">
        <v>18</v>
      </c>
      <c r="Q17" s="18" t="s">
        <v>12</v>
      </c>
      <c r="R17" s="20" t="s">
        <v>16</v>
      </c>
      <c r="S17" s="20" t="s">
        <v>17</v>
      </c>
      <c r="T17" s="20" t="s">
        <v>18</v>
      </c>
      <c r="U17" s="19" t="s">
        <v>13</v>
      </c>
      <c r="V17" s="21" t="s">
        <v>16</v>
      </c>
      <c r="W17" s="21" t="s">
        <v>17</v>
      </c>
      <c r="X17" s="21" t="s">
        <v>18</v>
      </c>
      <c r="Y17" s="18" t="s">
        <v>30</v>
      </c>
      <c r="Z17" s="20" t="s">
        <v>16</v>
      </c>
      <c r="AA17" s="20" t="s">
        <v>17</v>
      </c>
      <c r="AB17" s="20" t="s">
        <v>18</v>
      </c>
    </row>
    <row r="18" spans="1:30" ht="13.5" thickBot="1" x14ac:dyDescent="0.25">
      <c r="A18" s="22">
        <f>SUM(B18:D18)</f>
        <v>149087</v>
      </c>
      <c r="B18" s="23">
        <v>43895</v>
      </c>
      <c r="C18" s="23">
        <v>67085</v>
      </c>
      <c r="D18" s="23">
        <v>38107</v>
      </c>
      <c r="E18" s="24">
        <f>SUM(F18:H18)</f>
        <v>157171</v>
      </c>
      <c r="F18" s="25">
        <v>61782</v>
      </c>
      <c r="G18" s="25">
        <v>61484</v>
      </c>
      <c r="H18" s="25">
        <v>33905</v>
      </c>
      <c r="I18" s="22">
        <f>SUM(J18:L18)</f>
        <v>104370.535</v>
      </c>
      <c r="J18" s="26">
        <v>34231.600000000006</v>
      </c>
      <c r="K18" s="26">
        <v>44592.4</v>
      </c>
      <c r="L18" s="26">
        <v>25546.535000000007</v>
      </c>
      <c r="M18" s="24">
        <f>SUM(N18:P18)</f>
        <v>87403.024000000005</v>
      </c>
      <c r="N18" s="25">
        <v>44655.244000000006</v>
      </c>
      <c r="O18" s="25">
        <v>19980.011999999995</v>
      </c>
      <c r="P18" s="25">
        <v>22767.768</v>
      </c>
      <c r="Q18" s="22">
        <f>SUM(R18:T18)</f>
        <v>65169.86</v>
      </c>
      <c r="R18" s="26">
        <v>26203.23</v>
      </c>
      <c r="S18" s="26">
        <v>21994.069999999996</v>
      </c>
      <c r="T18" s="26">
        <v>16972.560000000005</v>
      </c>
      <c r="U18" s="24">
        <v>63707.03499</v>
      </c>
      <c r="V18" s="25">
        <v>25615.063320084126</v>
      </c>
      <c r="W18" s="27">
        <v>21500.383567841163</v>
      </c>
      <c r="X18" s="27">
        <v>16591.588102074715</v>
      </c>
      <c r="Y18" s="22">
        <v>69805</v>
      </c>
      <c r="Z18" s="26">
        <v>28066.908079133515</v>
      </c>
      <c r="AA18" s="47">
        <v>23558.375855802049</v>
      </c>
      <c r="AB18" s="47">
        <v>18179.71606506444</v>
      </c>
      <c r="AD18" s="29"/>
    </row>
    <row r="20" spans="1:30" ht="16.5" thickBot="1" x14ac:dyDescent="0.25">
      <c r="A20" s="4" t="s">
        <v>20</v>
      </c>
    </row>
    <row r="21" spans="1:30" ht="13.5" thickBot="1" x14ac:dyDescent="0.25">
      <c r="A21" s="9" t="s">
        <v>4</v>
      </c>
      <c r="B21" s="11"/>
      <c r="C21" s="11"/>
      <c r="D21" s="12"/>
      <c r="E21" s="13" t="s">
        <v>15</v>
      </c>
      <c r="F21" s="14"/>
      <c r="G21" s="14"/>
      <c r="H21" s="15"/>
      <c r="I21" s="9" t="s">
        <v>8</v>
      </c>
      <c r="J21" s="11"/>
      <c r="K21" s="11"/>
      <c r="L21" s="16"/>
      <c r="M21" s="13" t="s">
        <v>10</v>
      </c>
      <c r="N21" s="14"/>
      <c r="O21" s="14"/>
      <c r="P21" s="15"/>
      <c r="Q21" s="9" t="s">
        <v>11</v>
      </c>
      <c r="R21" s="17"/>
      <c r="S21" s="17"/>
      <c r="T21" s="17"/>
      <c r="U21" s="13" t="s">
        <v>14</v>
      </c>
      <c r="V21" s="14"/>
      <c r="W21" s="14"/>
      <c r="X21" s="15"/>
      <c r="Y21" s="9" t="s">
        <v>29</v>
      </c>
      <c r="Z21" s="11"/>
      <c r="AA21" s="11"/>
      <c r="AB21" s="16"/>
    </row>
    <row r="22" spans="1:30" ht="39" thickBot="1" x14ac:dyDescent="0.25">
      <c r="A22" s="18" t="s">
        <v>5</v>
      </c>
      <c r="B22" s="10" t="s">
        <v>0</v>
      </c>
      <c r="C22" s="10" t="s">
        <v>1</v>
      </c>
      <c r="D22" s="10" t="s">
        <v>2</v>
      </c>
      <c r="E22" s="19" t="s">
        <v>6</v>
      </c>
      <c r="F22" s="19" t="s">
        <v>16</v>
      </c>
      <c r="G22" s="19" t="s">
        <v>17</v>
      </c>
      <c r="H22" s="19" t="s">
        <v>18</v>
      </c>
      <c r="I22" s="18" t="s">
        <v>7</v>
      </c>
      <c r="J22" s="18" t="s">
        <v>16</v>
      </c>
      <c r="K22" s="18" t="s">
        <v>17</v>
      </c>
      <c r="L22" s="18" t="s">
        <v>18</v>
      </c>
      <c r="M22" s="19" t="s">
        <v>9</v>
      </c>
      <c r="N22" s="21" t="s">
        <v>16</v>
      </c>
      <c r="O22" s="21" t="s">
        <v>17</v>
      </c>
      <c r="P22" s="21" t="s">
        <v>18</v>
      </c>
      <c r="Q22" s="18" t="s">
        <v>12</v>
      </c>
      <c r="R22" s="20" t="s">
        <v>16</v>
      </c>
      <c r="S22" s="20" t="s">
        <v>17</v>
      </c>
      <c r="T22" s="20" t="s">
        <v>18</v>
      </c>
      <c r="U22" s="19" t="s">
        <v>13</v>
      </c>
      <c r="V22" s="21" t="s">
        <v>16</v>
      </c>
      <c r="W22" s="21" t="s">
        <v>17</v>
      </c>
      <c r="X22" s="21" t="s">
        <v>18</v>
      </c>
      <c r="Y22" s="18" t="s">
        <v>30</v>
      </c>
      <c r="Z22" s="20" t="s">
        <v>16</v>
      </c>
      <c r="AA22" s="20" t="s">
        <v>17</v>
      </c>
      <c r="AB22" s="20" t="s">
        <v>18</v>
      </c>
    </row>
    <row r="23" spans="1:30" ht="13.5" thickBot="1" x14ac:dyDescent="0.25">
      <c r="A23" s="22">
        <f>SUM(B23:D23)</f>
        <v>44637.269</v>
      </c>
      <c r="B23" s="23">
        <v>20713.588</v>
      </c>
      <c r="C23" s="23">
        <v>18573.681</v>
      </c>
      <c r="D23" s="23">
        <v>5350</v>
      </c>
      <c r="E23" s="24">
        <f>SUM(F23:H23)</f>
        <v>47532.995999999999</v>
      </c>
      <c r="F23" s="25">
        <v>23388.772000000001</v>
      </c>
      <c r="G23" s="25">
        <v>18540.224000000002</v>
      </c>
      <c r="H23" s="25">
        <v>5604</v>
      </c>
      <c r="I23" s="22">
        <f>SUM(J23:L23)</f>
        <v>31782.996399999996</v>
      </c>
      <c r="J23" s="26">
        <v>15788.4671</v>
      </c>
      <c r="K23" s="26">
        <v>10938.180299999998</v>
      </c>
      <c r="L23" s="26">
        <v>5056.3490000000002</v>
      </c>
      <c r="M23" s="24">
        <f>SUM(N23:P23)</f>
        <v>23971.881659999999</v>
      </c>
      <c r="N23" s="25">
        <v>11642.141120000002</v>
      </c>
      <c r="O23" s="25">
        <v>6787.9055399999997</v>
      </c>
      <c r="P23" s="25">
        <v>5541.835</v>
      </c>
      <c r="Q23" s="22">
        <f>SUM(R23:T23)</f>
        <v>27086.241469999997</v>
      </c>
      <c r="R23" s="26">
        <v>12978.681939999999</v>
      </c>
      <c r="S23" s="26">
        <v>7260.90553</v>
      </c>
      <c r="T23" s="26">
        <v>6846.6539999999995</v>
      </c>
      <c r="U23" s="24">
        <v>26823.41876</v>
      </c>
      <c r="V23" s="25">
        <v>12852.747436924818</v>
      </c>
      <c r="W23" s="27">
        <v>7190.4516477010411</v>
      </c>
      <c r="X23" s="27">
        <v>6780.2196753741428</v>
      </c>
      <c r="Y23" s="22">
        <f>SUM(Z23:AB23)</f>
        <v>27352</v>
      </c>
      <c r="Z23" s="26">
        <v>12452</v>
      </c>
      <c r="AA23" s="47">
        <v>7980</v>
      </c>
      <c r="AB23" s="47">
        <v>6920</v>
      </c>
      <c r="AD23" s="29"/>
    </row>
    <row r="25" spans="1:30" ht="16.5" thickBot="1" x14ac:dyDescent="0.25">
      <c r="A25" s="4" t="s">
        <v>21</v>
      </c>
    </row>
    <row r="26" spans="1:30" ht="13.5" thickBot="1" x14ac:dyDescent="0.25">
      <c r="A26" s="9" t="s">
        <v>4</v>
      </c>
      <c r="B26" s="11"/>
      <c r="C26" s="11"/>
      <c r="D26" s="12"/>
      <c r="E26" s="13" t="s">
        <v>15</v>
      </c>
      <c r="F26" s="14"/>
      <c r="G26" s="14"/>
      <c r="H26" s="15"/>
      <c r="I26" s="9" t="s">
        <v>8</v>
      </c>
      <c r="J26" s="11"/>
      <c r="K26" s="11"/>
      <c r="L26" s="16"/>
      <c r="M26" s="13" t="s">
        <v>10</v>
      </c>
      <c r="N26" s="14"/>
      <c r="O26" s="14"/>
      <c r="P26" s="15"/>
      <c r="Q26" s="9" t="s">
        <v>11</v>
      </c>
      <c r="R26" s="17"/>
      <c r="S26" s="17"/>
      <c r="T26" s="17"/>
      <c r="U26" s="13" t="s">
        <v>14</v>
      </c>
      <c r="V26" s="14"/>
      <c r="W26" s="14"/>
      <c r="X26" s="15"/>
      <c r="Y26" s="9" t="s">
        <v>29</v>
      </c>
      <c r="Z26" s="11"/>
      <c r="AA26" s="11"/>
      <c r="AB26" s="16"/>
    </row>
    <row r="27" spans="1:30" ht="39" thickBot="1" x14ac:dyDescent="0.25">
      <c r="A27" s="18" t="s">
        <v>5</v>
      </c>
      <c r="B27" s="10" t="s">
        <v>0</v>
      </c>
      <c r="C27" s="10" t="s">
        <v>1</v>
      </c>
      <c r="D27" s="10" t="s">
        <v>2</v>
      </c>
      <c r="E27" s="19" t="s">
        <v>6</v>
      </c>
      <c r="F27" s="19" t="s">
        <v>16</v>
      </c>
      <c r="G27" s="19" t="s">
        <v>17</v>
      </c>
      <c r="H27" s="19" t="s">
        <v>18</v>
      </c>
      <c r="I27" s="18" t="s">
        <v>7</v>
      </c>
      <c r="J27" s="18" t="s">
        <v>16</v>
      </c>
      <c r="K27" s="18" t="s">
        <v>17</v>
      </c>
      <c r="L27" s="18" t="s">
        <v>18</v>
      </c>
      <c r="M27" s="19" t="s">
        <v>9</v>
      </c>
      <c r="N27" s="21" t="s">
        <v>16</v>
      </c>
      <c r="O27" s="21" t="s">
        <v>17</v>
      </c>
      <c r="P27" s="21" t="s">
        <v>18</v>
      </c>
      <c r="Q27" s="18" t="s">
        <v>12</v>
      </c>
      <c r="R27" s="20" t="s">
        <v>16</v>
      </c>
      <c r="S27" s="20" t="s">
        <v>17</v>
      </c>
      <c r="T27" s="20" t="s">
        <v>18</v>
      </c>
      <c r="U27" s="19" t="s">
        <v>13</v>
      </c>
      <c r="V27" s="21" t="s">
        <v>16</v>
      </c>
      <c r="W27" s="21" t="s">
        <v>17</v>
      </c>
      <c r="X27" s="21" t="s">
        <v>18</v>
      </c>
      <c r="Y27" s="18" t="s">
        <v>30</v>
      </c>
      <c r="Z27" s="20" t="s">
        <v>16</v>
      </c>
      <c r="AA27" s="20" t="s">
        <v>17</v>
      </c>
      <c r="AB27" s="20" t="s">
        <v>18</v>
      </c>
    </row>
    <row r="28" spans="1:30" ht="13.5" thickBot="1" x14ac:dyDescent="0.25">
      <c r="A28" s="22">
        <f>SUM(B28:D28)</f>
        <v>600</v>
      </c>
      <c r="B28" s="23">
        <v>320</v>
      </c>
      <c r="C28" s="23">
        <v>280</v>
      </c>
      <c r="D28" s="23">
        <v>0</v>
      </c>
      <c r="E28" s="24">
        <f>SUM(F28:H28)</f>
        <v>600</v>
      </c>
      <c r="F28" s="25">
        <v>320</v>
      </c>
      <c r="G28" s="25">
        <v>280</v>
      </c>
      <c r="H28" s="25">
        <v>0</v>
      </c>
      <c r="I28" s="22">
        <f>SUM(J28:L28)</f>
        <v>323</v>
      </c>
      <c r="J28" s="26">
        <v>226</v>
      </c>
      <c r="K28" s="26">
        <v>97</v>
      </c>
      <c r="L28" s="26">
        <v>0</v>
      </c>
      <c r="M28" s="24">
        <f>SUM(N28:P28)</f>
        <v>306</v>
      </c>
      <c r="N28" s="25">
        <v>186</v>
      </c>
      <c r="O28" s="25">
        <v>120</v>
      </c>
      <c r="P28" s="25">
        <v>0</v>
      </c>
      <c r="Q28" s="22">
        <f>SUM(R28:T28)</f>
        <v>452</v>
      </c>
      <c r="R28" s="26">
        <v>231</v>
      </c>
      <c r="S28" s="26">
        <v>221</v>
      </c>
      <c r="T28" s="26">
        <v>0</v>
      </c>
      <c r="U28" s="24">
        <v>458</v>
      </c>
      <c r="V28" s="25">
        <v>230</v>
      </c>
      <c r="W28" s="27">
        <v>228</v>
      </c>
      <c r="X28" s="27"/>
      <c r="Y28" s="22">
        <v>415</v>
      </c>
      <c r="Z28" s="26">
        <v>220</v>
      </c>
      <c r="AA28" s="47">
        <v>195</v>
      </c>
      <c r="AB28" s="47"/>
    </row>
    <row r="31" spans="1:30" ht="16.5" thickBot="1" x14ac:dyDescent="0.25">
      <c r="A31" s="4" t="s">
        <v>22</v>
      </c>
    </row>
    <row r="32" spans="1:30" ht="13.5" thickBot="1" x14ac:dyDescent="0.25">
      <c r="A32" s="9" t="s">
        <v>4</v>
      </c>
      <c r="B32" s="11"/>
      <c r="C32" s="11"/>
      <c r="D32" s="12"/>
      <c r="E32" s="13" t="s">
        <v>15</v>
      </c>
      <c r="F32" s="14"/>
      <c r="G32" s="14"/>
      <c r="H32" s="15"/>
      <c r="I32" s="9" t="s">
        <v>8</v>
      </c>
      <c r="J32" s="11"/>
      <c r="K32" s="11"/>
      <c r="L32" s="16"/>
      <c r="M32" s="13" t="s">
        <v>10</v>
      </c>
      <c r="N32" s="14"/>
      <c r="O32" s="14"/>
      <c r="P32" s="15"/>
      <c r="Q32" s="9" t="s">
        <v>11</v>
      </c>
      <c r="R32" s="17"/>
      <c r="S32" s="17"/>
      <c r="T32" s="17"/>
      <c r="U32" s="13" t="s">
        <v>14</v>
      </c>
      <c r="V32" s="14"/>
      <c r="W32" s="14"/>
      <c r="X32" s="15"/>
      <c r="Y32" s="9" t="s">
        <v>29</v>
      </c>
      <c r="Z32" s="11"/>
      <c r="AA32" s="11"/>
      <c r="AB32" s="16"/>
    </row>
    <row r="33" spans="1:32" ht="39" thickBot="1" x14ac:dyDescent="0.25">
      <c r="A33" s="18" t="s">
        <v>5</v>
      </c>
      <c r="B33" s="10" t="s">
        <v>0</v>
      </c>
      <c r="C33" s="10" t="s">
        <v>1</v>
      </c>
      <c r="D33" s="10" t="s">
        <v>2</v>
      </c>
      <c r="E33" s="19" t="s">
        <v>6</v>
      </c>
      <c r="F33" s="19" t="s">
        <v>16</v>
      </c>
      <c r="G33" s="19" t="s">
        <v>17</v>
      </c>
      <c r="H33" s="19" t="s">
        <v>18</v>
      </c>
      <c r="I33" s="18" t="s">
        <v>7</v>
      </c>
      <c r="J33" s="18" t="s">
        <v>16</v>
      </c>
      <c r="K33" s="18" t="s">
        <v>17</v>
      </c>
      <c r="L33" s="18" t="s">
        <v>18</v>
      </c>
      <c r="M33" s="19" t="s">
        <v>9</v>
      </c>
      <c r="N33" s="21" t="s">
        <v>16</v>
      </c>
      <c r="O33" s="21" t="s">
        <v>17</v>
      </c>
      <c r="P33" s="21" t="s">
        <v>18</v>
      </c>
      <c r="Q33" s="18" t="s">
        <v>12</v>
      </c>
      <c r="R33" s="20" t="s">
        <v>16</v>
      </c>
      <c r="S33" s="20" t="s">
        <v>17</v>
      </c>
      <c r="T33" s="20" t="s">
        <v>18</v>
      </c>
      <c r="U33" s="19" t="s">
        <v>13</v>
      </c>
      <c r="V33" s="21" t="s">
        <v>16</v>
      </c>
      <c r="W33" s="21" t="s">
        <v>17</v>
      </c>
      <c r="X33" s="21" t="s">
        <v>18</v>
      </c>
      <c r="Y33" s="18" t="s">
        <v>30</v>
      </c>
      <c r="Z33" s="20" t="s">
        <v>16</v>
      </c>
      <c r="AA33" s="20" t="s">
        <v>17</v>
      </c>
      <c r="AB33" s="20" t="s">
        <v>18</v>
      </c>
      <c r="AD33" s="48"/>
      <c r="AE33" s="48"/>
      <c r="AF33" s="48"/>
    </row>
    <row r="34" spans="1:32" ht="13.5" thickBot="1" x14ac:dyDescent="0.25">
      <c r="A34" s="22">
        <f>SUM(B34:D34)</f>
        <v>38664.493999999999</v>
      </c>
      <c r="B34" s="23">
        <v>16859.611000000001</v>
      </c>
      <c r="C34" s="23">
        <v>13570.883</v>
      </c>
      <c r="D34" s="23">
        <v>8234</v>
      </c>
      <c r="E34" s="24">
        <f>SUM(F34:H34)</f>
        <v>42196.91</v>
      </c>
      <c r="F34" s="25">
        <v>20399.580000000002</v>
      </c>
      <c r="G34" s="25">
        <v>13531.31</v>
      </c>
      <c r="H34" s="25">
        <v>8266.02</v>
      </c>
      <c r="I34" s="22">
        <f>SUM(J34:L34)</f>
        <v>32917.423999999999</v>
      </c>
      <c r="J34" s="26">
        <v>17518.879999999997</v>
      </c>
      <c r="K34" s="26">
        <v>8576.9050000000007</v>
      </c>
      <c r="L34" s="26">
        <v>6821.6390000000001</v>
      </c>
      <c r="M34" s="24">
        <f>SUM(N34:P34)</f>
        <v>24379.221459999997</v>
      </c>
      <c r="N34" s="25">
        <v>13836.90755</v>
      </c>
      <c r="O34" s="25">
        <v>4893.4303899999995</v>
      </c>
      <c r="P34" s="25">
        <v>5648.8835199999994</v>
      </c>
      <c r="Q34" s="22">
        <f>SUM(R34:T34)</f>
        <v>18486.540229999999</v>
      </c>
      <c r="R34" s="26">
        <v>8634.8058099999998</v>
      </c>
      <c r="S34" s="26">
        <v>5404.7838099999999</v>
      </c>
      <c r="T34" s="26">
        <v>4446.9506099999999</v>
      </c>
      <c r="U34" s="24">
        <f>SUM(V34:X34)</f>
        <v>17744.805809999998</v>
      </c>
      <c r="V34" s="25">
        <v>8234.8058099999998</v>
      </c>
      <c r="W34" s="27">
        <v>5230</v>
      </c>
      <c r="X34" s="27">
        <v>4280</v>
      </c>
      <c r="Y34" s="22">
        <v>19044.805809999998</v>
      </c>
      <c r="Z34" s="26">
        <v>8895</v>
      </c>
      <c r="AA34" s="47">
        <v>5568</v>
      </c>
      <c r="AB34" s="47">
        <v>4581</v>
      </c>
      <c r="AD34" s="48"/>
      <c r="AE34" s="48"/>
      <c r="AF34" s="48"/>
    </row>
    <row r="35" spans="1:32" x14ac:dyDescent="0.2">
      <c r="AD35" s="48"/>
      <c r="AE35" s="48"/>
      <c r="AF35" s="48"/>
    </row>
    <row r="36" spans="1:32" ht="16.5" thickBot="1" x14ac:dyDescent="0.25">
      <c r="A36" s="4" t="s">
        <v>23</v>
      </c>
      <c r="AD36" s="48"/>
      <c r="AE36" s="48"/>
      <c r="AF36" s="48"/>
    </row>
    <row r="37" spans="1:32" ht="13.5" thickBot="1" x14ac:dyDescent="0.25">
      <c r="A37" s="9" t="s">
        <v>4</v>
      </c>
      <c r="B37" s="11"/>
      <c r="C37" s="11"/>
      <c r="D37" s="12"/>
      <c r="E37" s="13" t="s">
        <v>15</v>
      </c>
      <c r="F37" s="14"/>
      <c r="G37" s="14"/>
      <c r="H37" s="15"/>
      <c r="I37" s="9" t="s">
        <v>8</v>
      </c>
      <c r="J37" s="11"/>
      <c r="K37" s="11"/>
      <c r="L37" s="16"/>
      <c r="M37" s="13" t="s">
        <v>10</v>
      </c>
      <c r="N37" s="14"/>
      <c r="O37" s="14"/>
      <c r="P37" s="15"/>
      <c r="Q37" s="9" t="s">
        <v>11</v>
      </c>
      <c r="R37" s="17"/>
      <c r="S37" s="17"/>
      <c r="T37" s="17"/>
      <c r="U37" s="13" t="s">
        <v>14</v>
      </c>
      <c r="V37" s="14"/>
      <c r="W37" s="14"/>
      <c r="X37" s="15"/>
      <c r="Y37" s="9" t="s">
        <v>29</v>
      </c>
      <c r="Z37" s="11"/>
      <c r="AA37" s="11"/>
      <c r="AB37" s="16"/>
      <c r="AD37" s="48"/>
      <c r="AE37" s="48"/>
      <c r="AF37" s="48"/>
    </row>
    <row r="38" spans="1:32" ht="39" thickBot="1" x14ac:dyDescent="0.25">
      <c r="A38" s="18" t="s">
        <v>5</v>
      </c>
      <c r="B38" s="10" t="s">
        <v>0</v>
      </c>
      <c r="C38" s="10" t="s">
        <v>1</v>
      </c>
      <c r="D38" s="10" t="s">
        <v>2</v>
      </c>
      <c r="E38" s="19" t="s">
        <v>6</v>
      </c>
      <c r="F38" s="19" t="s">
        <v>16</v>
      </c>
      <c r="G38" s="19" t="s">
        <v>17</v>
      </c>
      <c r="H38" s="19" t="s">
        <v>18</v>
      </c>
      <c r="I38" s="18" t="s">
        <v>7</v>
      </c>
      <c r="J38" s="18" t="s">
        <v>16</v>
      </c>
      <c r="K38" s="18" t="s">
        <v>17</v>
      </c>
      <c r="L38" s="18" t="s">
        <v>18</v>
      </c>
      <c r="M38" s="19" t="s">
        <v>9</v>
      </c>
      <c r="N38" s="21" t="s">
        <v>16</v>
      </c>
      <c r="O38" s="21" t="s">
        <v>17</v>
      </c>
      <c r="P38" s="21" t="s">
        <v>18</v>
      </c>
      <c r="Q38" s="18" t="s">
        <v>12</v>
      </c>
      <c r="R38" s="20" t="s">
        <v>16</v>
      </c>
      <c r="S38" s="20" t="s">
        <v>17</v>
      </c>
      <c r="T38" s="20" t="s">
        <v>18</v>
      </c>
      <c r="U38" s="19" t="s">
        <v>13</v>
      </c>
      <c r="V38" s="21" t="s">
        <v>16</v>
      </c>
      <c r="W38" s="21" t="s">
        <v>17</v>
      </c>
      <c r="X38" s="21" t="s">
        <v>18</v>
      </c>
      <c r="Y38" s="18" t="s">
        <v>30</v>
      </c>
      <c r="Z38" s="20" t="s">
        <v>16</v>
      </c>
      <c r="AA38" s="20" t="s">
        <v>17</v>
      </c>
      <c r="AB38" s="20" t="s">
        <v>18</v>
      </c>
    </row>
    <row r="39" spans="1:32" ht="13.5" thickBot="1" x14ac:dyDescent="0.25">
      <c r="A39" s="22">
        <f>SUM(B39:D39)</f>
        <v>679.69499999999994</v>
      </c>
      <c r="B39" s="23">
        <v>452.81700000000001</v>
      </c>
      <c r="C39" s="23">
        <v>226.87799999999999</v>
      </c>
      <c r="D39" s="23">
        <v>0</v>
      </c>
      <c r="E39" s="24">
        <f>SUM(F39:H39)</f>
        <v>684.82799999999997</v>
      </c>
      <c r="F39" s="25">
        <v>547.58799999999997</v>
      </c>
      <c r="G39" s="25">
        <v>137.24</v>
      </c>
      <c r="H39" s="25">
        <v>0</v>
      </c>
      <c r="I39" s="22">
        <f>SUM(J39:L39)</f>
        <v>540.31902000000002</v>
      </c>
      <c r="J39" s="26">
        <v>347.84058000000005</v>
      </c>
      <c r="K39" s="26">
        <v>192.47844000000001</v>
      </c>
      <c r="L39" s="26">
        <v>0</v>
      </c>
      <c r="M39" s="24">
        <f>SUM(N39:P39)</f>
        <v>256.18342000000001</v>
      </c>
      <c r="N39" s="25">
        <v>206.81207000000001</v>
      </c>
      <c r="O39" s="25">
        <v>49.37135</v>
      </c>
      <c r="P39" s="25">
        <v>0</v>
      </c>
      <c r="Q39" s="22">
        <f>SUM(R39:T39)</f>
        <v>150.38811000000001</v>
      </c>
      <c r="R39" s="26">
        <v>87.381280000000004</v>
      </c>
      <c r="S39" s="26">
        <v>63.006830000000001</v>
      </c>
      <c r="T39" s="26">
        <v>0</v>
      </c>
      <c r="U39" s="24">
        <v>163.61657</v>
      </c>
      <c r="V39" s="25">
        <v>96</v>
      </c>
      <c r="W39" s="27">
        <v>68</v>
      </c>
      <c r="X39" s="27"/>
      <c r="Y39" s="22">
        <v>135.75</v>
      </c>
      <c r="Z39" s="26">
        <v>81</v>
      </c>
      <c r="AA39" s="47">
        <v>55</v>
      </c>
      <c r="AB39" s="47"/>
    </row>
    <row r="41" spans="1:32" ht="16.5" thickBot="1" x14ac:dyDescent="0.25">
      <c r="A41" s="4" t="s">
        <v>24</v>
      </c>
    </row>
    <row r="42" spans="1:32" ht="13.5" thickBot="1" x14ac:dyDescent="0.25">
      <c r="A42" s="9" t="s">
        <v>4</v>
      </c>
      <c r="B42" s="11"/>
      <c r="C42" s="11"/>
      <c r="D42" s="12"/>
      <c r="E42" s="13" t="s">
        <v>15</v>
      </c>
      <c r="F42" s="14"/>
      <c r="G42" s="14"/>
      <c r="H42" s="15"/>
      <c r="I42" s="9" t="s">
        <v>8</v>
      </c>
      <c r="J42" s="11"/>
      <c r="K42" s="11"/>
      <c r="L42" s="16"/>
      <c r="M42" s="13" t="s">
        <v>10</v>
      </c>
      <c r="N42" s="14"/>
      <c r="O42" s="14"/>
      <c r="P42" s="15"/>
      <c r="Q42" s="9" t="s">
        <v>11</v>
      </c>
      <c r="R42" s="17"/>
      <c r="S42" s="17"/>
      <c r="T42" s="17"/>
      <c r="U42" s="13" t="s">
        <v>14</v>
      </c>
      <c r="V42" s="14"/>
      <c r="W42" s="14"/>
      <c r="X42" s="15"/>
      <c r="Y42" s="9" t="s">
        <v>29</v>
      </c>
      <c r="Z42" s="11"/>
      <c r="AA42" s="11"/>
      <c r="AB42" s="16"/>
    </row>
    <row r="43" spans="1:32" ht="39" thickBot="1" x14ac:dyDescent="0.25">
      <c r="A43" s="18" t="s">
        <v>5</v>
      </c>
      <c r="B43" s="10" t="s">
        <v>0</v>
      </c>
      <c r="C43" s="10" t="s">
        <v>1</v>
      </c>
      <c r="D43" s="10" t="s">
        <v>2</v>
      </c>
      <c r="E43" s="19" t="s">
        <v>6</v>
      </c>
      <c r="F43" s="19" t="s">
        <v>16</v>
      </c>
      <c r="G43" s="19" t="s">
        <v>17</v>
      </c>
      <c r="H43" s="19" t="s">
        <v>18</v>
      </c>
      <c r="I43" s="18" t="s">
        <v>7</v>
      </c>
      <c r="J43" s="18" t="s">
        <v>16</v>
      </c>
      <c r="K43" s="18" t="s">
        <v>17</v>
      </c>
      <c r="L43" s="18" t="s">
        <v>18</v>
      </c>
      <c r="M43" s="19" t="s">
        <v>9</v>
      </c>
      <c r="N43" s="21" t="s">
        <v>16</v>
      </c>
      <c r="O43" s="21" t="s">
        <v>17</v>
      </c>
      <c r="P43" s="21" t="s">
        <v>18</v>
      </c>
      <c r="Q43" s="18" t="s">
        <v>12</v>
      </c>
      <c r="R43" s="20" t="s">
        <v>16</v>
      </c>
      <c r="S43" s="20" t="s">
        <v>17</v>
      </c>
      <c r="T43" s="20" t="s">
        <v>18</v>
      </c>
      <c r="U43" s="19" t="s">
        <v>13</v>
      </c>
      <c r="V43" s="21" t="s">
        <v>16</v>
      </c>
      <c r="W43" s="21" t="s">
        <v>17</v>
      </c>
      <c r="X43" s="21" t="s">
        <v>18</v>
      </c>
      <c r="Y43" s="18" t="s">
        <v>30</v>
      </c>
      <c r="Z43" s="20" t="s">
        <v>16</v>
      </c>
      <c r="AA43" s="20" t="s">
        <v>17</v>
      </c>
      <c r="AB43" s="20" t="s">
        <v>18</v>
      </c>
    </row>
    <row r="44" spans="1:32" ht="13.5" thickBot="1" x14ac:dyDescent="0.25">
      <c r="A44" s="22">
        <f>SUM(B44:D44)</f>
        <v>13211</v>
      </c>
      <c r="B44" s="23">
        <v>5467</v>
      </c>
      <c r="C44" s="23">
        <v>7744</v>
      </c>
      <c r="D44" s="23">
        <v>0</v>
      </c>
      <c r="E44" s="24">
        <f>SUM(F44:H44)</f>
        <v>14250</v>
      </c>
      <c r="F44" s="25">
        <v>5750</v>
      </c>
      <c r="G44" s="25">
        <v>8500</v>
      </c>
      <c r="H44" s="25">
        <v>0</v>
      </c>
      <c r="I44" s="22">
        <f>SUM(J44:L44)</f>
        <v>12551</v>
      </c>
      <c r="J44" s="26">
        <v>5129</v>
      </c>
      <c r="K44" s="26">
        <v>7422</v>
      </c>
      <c r="L44" s="26">
        <v>0</v>
      </c>
      <c r="M44" s="24">
        <f>SUM(N44:P44)</f>
        <v>10187</v>
      </c>
      <c r="N44" s="25">
        <v>6289</v>
      </c>
      <c r="O44" s="25">
        <v>3898</v>
      </c>
      <c r="P44" s="25">
        <v>0</v>
      </c>
      <c r="Q44" s="22">
        <f>SUM(R44:T44)</f>
        <v>7590</v>
      </c>
      <c r="R44" s="26">
        <v>4000</v>
      </c>
      <c r="S44" s="26">
        <v>3590</v>
      </c>
      <c r="T44" s="26">
        <v>0</v>
      </c>
      <c r="U44" s="24">
        <v>7534</v>
      </c>
      <c r="V44" s="25">
        <v>3904</v>
      </c>
      <c r="W44" s="27">
        <v>3630</v>
      </c>
      <c r="X44" s="27"/>
      <c r="Y44" s="22">
        <v>7645</v>
      </c>
      <c r="Z44" s="26">
        <v>4153</v>
      </c>
      <c r="AA44" s="47">
        <v>3492</v>
      </c>
      <c r="AB44" s="47"/>
      <c r="AD44" s="29"/>
    </row>
    <row r="46" spans="1:32" ht="16.5" thickBot="1" x14ac:dyDescent="0.25">
      <c r="A46" s="4" t="s">
        <v>25</v>
      </c>
    </row>
    <row r="47" spans="1:32" ht="13.5" thickBot="1" x14ac:dyDescent="0.25">
      <c r="A47" s="9" t="s">
        <v>4</v>
      </c>
      <c r="B47" s="11"/>
      <c r="C47" s="11"/>
      <c r="D47" s="12"/>
      <c r="E47" s="13" t="s">
        <v>15</v>
      </c>
      <c r="F47" s="14"/>
      <c r="G47" s="14"/>
      <c r="H47" s="15"/>
      <c r="I47" s="9" t="s">
        <v>8</v>
      </c>
      <c r="J47" s="11"/>
      <c r="K47" s="11"/>
      <c r="L47" s="16"/>
      <c r="M47" s="13" t="s">
        <v>10</v>
      </c>
      <c r="N47" s="14"/>
      <c r="O47" s="14"/>
      <c r="P47" s="15"/>
      <c r="Q47" s="9" t="s">
        <v>11</v>
      </c>
      <c r="R47" s="17"/>
      <c r="S47" s="17"/>
      <c r="T47" s="17"/>
      <c r="U47" s="13" t="s">
        <v>14</v>
      </c>
      <c r="V47" s="14"/>
      <c r="W47" s="14"/>
      <c r="X47" s="15"/>
      <c r="Y47" s="9" t="s">
        <v>29</v>
      </c>
      <c r="Z47" s="11"/>
      <c r="AA47" s="11"/>
      <c r="AB47" s="16"/>
    </row>
    <row r="48" spans="1:32" ht="39" thickBot="1" x14ac:dyDescent="0.25">
      <c r="A48" s="18" t="s">
        <v>5</v>
      </c>
      <c r="B48" s="10" t="s">
        <v>0</v>
      </c>
      <c r="C48" s="10" t="s">
        <v>1</v>
      </c>
      <c r="D48" s="10" t="s">
        <v>2</v>
      </c>
      <c r="E48" s="19" t="s">
        <v>6</v>
      </c>
      <c r="F48" s="19" t="s">
        <v>16</v>
      </c>
      <c r="G48" s="19" t="s">
        <v>17</v>
      </c>
      <c r="H48" s="19" t="s">
        <v>18</v>
      </c>
      <c r="I48" s="18" t="s">
        <v>7</v>
      </c>
      <c r="J48" s="18" t="s">
        <v>16</v>
      </c>
      <c r="K48" s="18" t="s">
        <v>17</v>
      </c>
      <c r="L48" s="18" t="s">
        <v>18</v>
      </c>
      <c r="M48" s="19" t="s">
        <v>9</v>
      </c>
      <c r="N48" s="21" t="s">
        <v>16</v>
      </c>
      <c r="O48" s="21" t="s">
        <v>17</v>
      </c>
      <c r="P48" s="21" t="s">
        <v>18</v>
      </c>
      <c r="Q48" s="18" t="s">
        <v>12</v>
      </c>
      <c r="R48" s="20" t="s">
        <v>16</v>
      </c>
      <c r="S48" s="20" t="s">
        <v>17</v>
      </c>
      <c r="T48" s="20" t="s">
        <v>18</v>
      </c>
      <c r="U48" s="19" t="s">
        <v>13</v>
      </c>
      <c r="V48" s="21" t="s">
        <v>16</v>
      </c>
      <c r="W48" s="21" t="s">
        <v>17</v>
      </c>
      <c r="X48" s="21" t="s">
        <v>18</v>
      </c>
      <c r="Y48" s="18" t="s">
        <v>30</v>
      </c>
      <c r="Z48" s="20" t="s">
        <v>16</v>
      </c>
      <c r="AA48" s="20" t="s">
        <v>17</v>
      </c>
      <c r="AB48" s="20" t="s">
        <v>18</v>
      </c>
    </row>
    <row r="49" spans="1:28" ht="13.5" thickBot="1" x14ac:dyDescent="0.25">
      <c r="A49" s="22">
        <f>SUM(B49:D49)</f>
        <v>16010</v>
      </c>
      <c r="B49" s="23">
        <v>11000</v>
      </c>
      <c r="C49" s="23">
        <v>10</v>
      </c>
      <c r="D49" s="23">
        <v>5000</v>
      </c>
      <c r="E49" s="24">
        <f>SUM(F49:H49)</f>
        <v>19010</v>
      </c>
      <c r="F49" s="25">
        <v>12000</v>
      </c>
      <c r="G49" s="25">
        <v>10</v>
      </c>
      <c r="H49" s="25">
        <v>7000</v>
      </c>
      <c r="I49" s="22">
        <f>SUM(J49:L49)</f>
        <v>11057.76</v>
      </c>
      <c r="J49" s="26">
        <v>6797.64</v>
      </c>
      <c r="K49" s="26">
        <v>0</v>
      </c>
      <c r="L49" s="26">
        <v>4260.12</v>
      </c>
      <c r="M49" s="24">
        <f>SUM(N49:P49)</f>
        <v>15833.460000000001</v>
      </c>
      <c r="N49" s="25">
        <v>11686.79</v>
      </c>
      <c r="O49" s="25">
        <v>0</v>
      </c>
      <c r="P49" s="25">
        <v>4146.67</v>
      </c>
      <c r="Q49" s="22">
        <f>SUM(R49:T49)</f>
        <v>9306.8060000000005</v>
      </c>
      <c r="R49" s="26">
        <v>5179.924</v>
      </c>
      <c r="S49" s="26">
        <v>0</v>
      </c>
      <c r="T49" s="26">
        <v>4126.8819999999996</v>
      </c>
      <c r="U49" s="24">
        <f>SUM(V49:X49)</f>
        <v>9217.7900000000009</v>
      </c>
      <c r="V49" s="25">
        <v>5144.3900000000003</v>
      </c>
      <c r="W49" s="27">
        <v>0</v>
      </c>
      <c r="X49" s="27">
        <v>4073.4</v>
      </c>
      <c r="Y49" s="22">
        <v>8592.1</v>
      </c>
      <c r="Z49" s="26">
        <v>4707.67</v>
      </c>
      <c r="AA49" s="47">
        <v>0</v>
      </c>
      <c r="AB49" s="47">
        <v>3884.43</v>
      </c>
    </row>
    <row r="52" spans="1:28" ht="15" x14ac:dyDescent="0.2">
      <c r="U52" s="44"/>
      <c r="Y52" s="44"/>
    </row>
    <row r="53" spans="1:28" ht="15" x14ac:dyDescent="0.2">
      <c r="I53" s="42"/>
      <c r="M53" s="42"/>
      <c r="Q53" s="43"/>
      <c r="U53" s="44"/>
      <c r="Y53" s="44"/>
    </row>
    <row r="54" spans="1:28" ht="15" x14ac:dyDescent="0.2">
      <c r="I54" s="41"/>
      <c r="M54" s="42"/>
      <c r="Q54" s="43"/>
      <c r="U54" s="44"/>
      <c r="Y54" s="44"/>
    </row>
    <row r="55" spans="1:28" ht="15" x14ac:dyDescent="0.2">
      <c r="I55" s="42"/>
      <c r="M55" s="42"/>
      <c r="Q55" s="43"/>
    </row>
  </sheetData>
  <mergeCells count="2">
    <mergeCell ref="U2:X2"/>
    <mergeCell ref="Y2:AB2"/>
  </mergeCells>
  <pageMargins left="0" right="0.11811023622047245" top="0.39370078740157483" bottom="0.39370078740157483" header="0.31496062992125984" footer="0.31496062992125984"/>
  <pageSetup paperSize="8" scale="77" orientation="landscape" r:id="rId1"/>
  <ignoredErrors>
    <ignoredError sqref="I18 Q23 Q18 Q28 Q30:Q34 Q39 Q44 Q49 U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PO Energie 19-25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Klíma Jan</cp:lastModifiedBy>
  <cp:lastPrinted>2024-11-25T15:58:02Z</cp:lastPrinted>
  <dcterms:created xsi:type="dcterms:W3CDTF">2010-08-25T13:24:16Z</dcterms:created>
  <dcterms:modified xsi:type="dcterms:W3CDTF">2024-11-25T15:59:05Z</dcterms:modified>
</cp:coreProperties>
</file>